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6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<sst xmlns="http://schemas.openxmlformats.org/spreadsheetml/2006/main" count="72" uniqueCount="61">
  <si>
    <t>T0</t>
  </si>
  <si>
    <t>T1</t>
  </si>
  <si>
    <t>T2</t>
  </si>
  <si>
    <t>T3</t>
  </si>
  <si>
    <t>T0n</t>
  </si>
  <si>
    <t>T1-T0</t>
  </si>
  <si>
    <t>T2-T1</t>
  </si>
  <si>
    <t>T3-T2</t>
  </si>
  <si>
    <t>T0n-T3</t>
  </si>
  <si>
    <t>0000 0000</t>
  </si>
  <si>
    <t>0000 0001</t>
  </si>
  <si>
    <t>0000 0011</t>
  </si>
  <si>
    <t>0000 0111</t>
  </si>
  <si>
    <t>0000 1111</t>
  </si>
  <si>
    <t>0001 1111</t>
  </si>
  <si>
    <t>0011 1111</t>
  </si>
  <si>
    <t>0111 1111</t>
  </si>
  <si>
    <t>1111 1111</t>
  </si>
  <si>
    <t>1111 1110</t>
  </si>
  <si>
    <t>1111 1100</t>
  </si>
  <si>
    <t>1111 1000</t>
  </si>
  <si>
    <t>1111 0000</t>
  </si>
  <si>
    <t>1110 0000</t>
  </si>
  <si>
    <t>1100 0000</t>
  </si>
  <si>
    <t>1000 0000</t>
  </si>
  <si>
    <t>od</t>
  </si>
  <si>
    <t>do</t>
  </si>
  <si>
    <t>nov</t>
  </si>
  <si>
    <t>1.ctvrt</t>
  </si>
  <si>
    <t>uplnek</t>
  </si>
  <si>
    <t>3.ctvrt</t>
  </si>
  <si>
    <t>nasledujici nov</t>
  </si>
  <si>
    <t>T1n</t>
  </si>
  <si>
    <t>T2n</t>
  </si>
  <si>
    <t>T3n</t>
  </si>
  <si>
    <t>T1n-T0n</t>
  </si>
  <si>
    <t>T2n-T1n</t>
  </si>
  <si>
    <t>T3n-T2n</t>
  </si>
  <si>
    <t>nasledujici 1.ctvrt</t>
  </si>
  <si>
    <t>nasledujici uplnek</t>
  </si>
  <si>
    <t>nasledujici 3.ctvrt</t>
  </si>
  <si>
    <t>rozdil minuty</t>
  </si>
  <si>
    <t>rozdil hodiny</t>
  </si>
  <si>
    <t>LED</t>
  </si>
  <si>
    <t>Nov</t>
  </si>
  <si>
    <t>Úplněk</t>
  </si>
  <si>
    <t>Poslední čtvrť</t>
  </si>
  <si>
    <t>První čtvrť</t>
  </si>
  <si>
    <t>Nov v dalším cyklu</t>
  </si>
  <si>
    <t>První čtvrť v dalším cyklu</t>
  </si>
  <si>
    <t>H10 = 1 - (acos(0,3333) / 90°)</t>
  </si>
  <si>
    <t>H9 = 1 - (acos(0,6666) / 90°)</t>
  </si>
  <si>
    <t>H8 = acos(0,3333) / 90°</t>
  </si>
  <si>
    <t>H7 = acos(0,6666) / 90°</t>
  </si>
  <si>
    <t>od EAST okraje</t>
  </si>
  <si>
    <t>Rozdeleni Mesice na tretinove useky</t>
  </si>
  <si>
    <t>od stredu                     k WEST okraji</t>
  </si>
  <si>
    <t>rozdily jednotivych useku</t>
  </si>
  <si>
    <t>Presne casy fazi (od 1.1.2016)</t>
  </si>
  <si>
    <t>Cely mesicni cyklus od novu do novu</t>
  </si>
  <si>
    <t>Zacatek dalsiho cyklu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</si>
</sst>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Border="1" applyAlignment="1" quotePrefix="1">
      <alignment/>
    </xf>
    <xf numFmtId="0" fontId="1" fillId="0" borderId="2" xfId="0" applyNumberFormat="1" applyFont="1" applyBorder="1" applyAlignment="1" quotePrefix="1">
      <alignment/>
    </xf>
    <xf numFmtId="0" fontId="1" fillId="0" borderId="0" xfId="0" applyNumberFormat="1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2" xfId="0" applyBorder="1" applyAlignment="1" quotePrefix="1">
      <alignment horizontal="left"/>
    </xf>
    <xf numFmtId="0" fontId="0" fillId="0" borderId="0" xfId="0" applyAlignment="1" quotePrefix="1">
      <alignment horizontal="left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 textRotation="90"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342900</xdr:colOff>
      <xdr:row>2</xdr:row>
      <xdr:rowOff>95250</xdr:rowOff>
    </xdr:from>
    <xdr:to>
      <xdr:col>13</xdr:col>
      <xdr:colOff>142875</xdr:colOff>
      <xdr:row>13</xdr:row>
      <xdr:rowOff>123825</xdr:rowOff>
    </xdr:to>
    <xdr:grpSp>
      <xdr:nvGrpSpPr>
        <xdr:cNvPr id="1" name="Group 23"/>
        <xdr:cNvGrpSpPr>
          <a:grpSpLocks/>
        </xdr:cNvGrpSpPr>
      </xdr:nvGrpSpPr>
      <xdr:grpSpPr>
        <a:xfrm>
          <a:off x="8905875" y="438150"/>
          <a:ext cx="2838450" cy="2028825"/>
          <a:chOff x="864" y="2"/>
          <a:chExt cx="264" cy="196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896" y="22"/>
            <a:ext cx="176" cy="176"/>
          </a:xfrm>
          <a:prstGeom prst="ellipse">
            <a:avLst/>
          </a:prstGeom>
          <a:solidFill>
            <a:srgbClr val="FFFFFF"/>
          </a:solidFill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>
            <a:off x="895" y="111"/>
            <a:ext cx="17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>
            <a:off x="983" y="22"/>
            <a:ext cx="0" cy="1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>
            <a:off x="1045" y="106"/>
            <a:ext cx="0" cy="1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>
            <a:off x="1017" y="105"/>
            <a:ext cx="0" cy="1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>
            <a:off x="958" y="106"/>
            <a:ext cx="0" cy="1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>
            <a:off x="930" y="105"/>
            <a:ext cx="0" cy="13"/>
          </a:xfrm>
          <a:prstGeom prst="line">
            <a:avLst/>
          </a:prstGeom>
          <a:noFill/>
          <a:ln w="158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V="1">
            <a:off x="1046" y="43"/>
            <a:ext cx="51" cy="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V="1">
            <a:off x="1017" y="42"/>
            <a:ext cx="51" cy="63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H="1" flipV="1">
            <a:off x="917" y="21"/>
            <a:ext cx="41" cy="8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 flipV="1">
            <a:off x="889" y="22"/>
            <a:ext cx="41" cy="8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TextBox 12"/>
          <xdr:cNvSpPr txBox="1">
            <a:spLocks noChangeArrowheads="1"/>
          </xdr:cNvSpPr>
        </xdr:nvSpPr>
        <xdr:spPr>
          <a:xfrm>
            <a:off x="1097" y="30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H7</a:t>
            </a:r>
          </a:p>
        </xdr:txBody>
      </xdr:sp>
      <xdr:sp>
        <xdr:nvSpPr>
          <xdr:cNvPr id="14" name="TextBox 13"/>
          <xdr:cNvSpPr txBox="1">
            <a:spLocks noChangeArrowheads="1"/>
          </xdr:cNvSpPr>
        </xdr:nvSpPr>
        <xdr:spPr>
          <a:xfrm>
            <a:off x="1060" y="20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H8</a:t>
            </a:r>
          </a:p>
        </xdr:txBody>
      </xdr:sp>
      <xdr:sp>
        <xdr:nvSpPr>
          <xdr:cNvPr id="15" name="TextBox 14"/>
          <xdr:cNvSpPr txBox="1">
            <a:spLocks noChangeArrowheads="1"/>
          </xdr:cNvSpPr>
        </xdr:nvSpPr>
        <xdr:spPr>
          <a:xfrm>
            <a:off x="864" y="6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H9</a:t>
            </a:r>
          </a:p>
        </xdr:txBody>
      </xdr:sp>
      <xdr:sp>
        <xdr:nvSpPr>
          <xdr:cNvPr id="16" name="TextBox 15"/>
          <xdr:cNvSpPr txBox="1">
            <a:spLocks noChangeArrowheads="1"/>
          </xdr:cNvSpPr>
        </xdr:nvSpPr>
        <xdr:spPr>
          <a:xfrm>
            <a:off x="899" y="2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H10</a:t>
            </a:r>
          </a:p>
        </xdr:txBody>
      </xdr:sp>
      <xdr:sp>
        <xdr:nvSpPr>
          <xdr:cNvPr id="17" name="TextBox 16"/>
          <xdr:cNvSpPr txBox="1">
            <a:spLocks noChangeArrowheads="1"/>
          </xdr:cNvSpPr>
        </xdr:nvSpPr>
        <xdr:spPr>
          <a:xfrm>
            <a:off x="1082" y="72"/>
            <a:ext cx="28" cy="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EAST</a:t>
            </a:r>
          </a:p>
        </xdr:txBody>
      </xdr:sp>
      <xdr:sp>
        <xdr:nvSpPr>
          <xdr:cNvPr id="18" name="TextBox 17"/>
          <xdr:cNvSpPr txBox="1">
            <a:spLocks noChangeArrowheads="1"/>
          </xdr:cNvSpPr>
        </xdr:nvSpPr>
        <xdr:spPr>
          <a:xfrm>
            <a:off x="864" y="80"/>
            <a:ext cx="34" cy="7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 vert="vert270"/>
          <a:p>
            <a:pPr algn="l">
              <a:defRPr/>
            </a:pPr>
            <a:r>
              <a:rPr lang="en-US" cap="none" sz="1000" b="0" i="0" u="none" baseline="0">
                <a:latin typeface="Arial CE"/>
                <a:ea typeface="Arial CE"/>
                <a:cs typeface="Arial CE"/>
              </a:rPr>
              <a:t>WEST</a:t>
            </a:r>
          </a:p>
        </xdr:txBody>
      </xdr:sp>
      <xdr:sp>
        <xdr:nvSpPr>
          <xdr:cNvPr id="19" name="Line 18"/>
          <xdr:cNvSpPr>
            <a:spLocks/>
          </xdr:cNvSpPr>
        </xdr:nvSpPr>
        <xdr:spPr>
          <a:xfrm flipH="1">
            <a:off x="960" y="124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" name="Line 19"/>
          <xdr:cNvSpPr>
            <a:spLocks/>
          </xdr:cNvSpPr>
        </xdr:nvSpPr>
        <xdr:spPr>
          <a:xfrm flipH="1">
            <a:off x="934" y="145"/>
            <a:ext cx="4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 flipH="1">
            <a:off x="1047" y="127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 flipH="1">
            <a:off x="1016" y="146"/>
            <a:ext cx="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workbookViewId="0" topLeftCell="A1">
      <selection activeCell="A1" sqref="A1:E1"/>
    </sheetView>
  </sheetViews>
  <sheetFormatPr defaultColWidth="9.00390625" defaultRowHeight="12.75"/>
  <cols>
    <col min="7" max="7" width="26.75390625" style="0" bestFit="1" customWidth="1"/>
    <col min="8" max="8" width="12.875" style="0" customWidth="1"/>
    <col min="9" max="9" width="18.75390625" style="0" customWidth="1"/>
    <col min="10" max="10" width="12.875" style="0" bestFit="1" customWidth="1"/>
  </cols>
  <sheetData>
    <row r="1" spans="1:5" ht="13.5" thickBot="1">
      <c r="A1" s="19" t="s">
        <v>58</v>
      </c>
      <c r="B1" s="19"/>
      <c r="C1" s="19"/>
      <c r="D1" s="19"/>
      <c r="E1" s="19"/>
    </row>
    <row r="2" spans="1:4" ht="13.5" thickTop="1">
      <c r="A2" t="s">
        <v>0</v>
      </c>
      <c r="B2" s="26">
        <v>13050</v>
      </c>
      <c r="D2" t="s">
        <v>27</v>
      </c>
    </row>
    <row r="3" spans="1:4" ht="12.75">
      <c r="A3" t="s">
        <v>1</v>
      </c>
      <c r="B3" s="27">
        <v>23006</v>
      </c>
      <c r="D3" t="s">
        <v>28</v>
      </c>
    </row>
    <row r="4" spans="1:4" ht="12.75">
      <c r="A4" t="s">
        <v>2</v>
      </c>
      <c r="B4" s="27">
        <v>33226</v>
      </c>
      <c r="D4" t="s">
        <v>29</v>
      </c>
    </row>
    <row r="5" spans="1:9" ht="13.5" thickBot="1">
      <c r="A5" s="6" t="s">
        <v>3</v>
      </c>
      <c r="B5" s="30">
        <v>44848</v>
      </c>
      <c r="C5" s="6"/>
      <c r="D5" s="6" t="s">
        <v>30</v>
      </c>
      <c r="E5" s="6"/>
      <c r="G5" s="23" t="s">
        <v>55</v>
      </c>
      <c r="H5" s="23"/>
      <c r="I5" s="23"/>
    </row>
    <row r="6" spans="1:8" ht="13.5" thickTop="1">
      <c r="A6" t="s">
        <v>4</v>
      </c>
      <c r="B6" s="29">
        <v>55599</v>
      </c>
      <c r="D6" t="s">
        <v>31</v>
      </c>
      <c r="H6" s="7"/>
    </row>
    <row r="7" spans="1:9" ht="12.75">
      <c r="A7" t="s">
        <v>32</v>
      </c>
      <c r="B7" s="27">
        <v>65266</v>
      </c>
      <c r="D7" t="s">
        <v>38</v>
      </c>
      <c r="G7" s="13" t="s">
        <v>53</v>
      </c>
      <c r="H7" s="8">
        <v>0.53</v>
      </c>
      <c r="I7" s="20" t="s">
        <v>54</v>
      </c>
    </row>
    <row r="8" spans="1:9" ht="13.5" thickBot="1">
      <c r="A8" t="s">
        <v>33</v>
      </c>
      <c r="B8" s="27">
        <v>75980</v>
      </c>
      <c r="D8" t="s">
        <v>39</v>
      </c>
      <c r="G8" s="14" t="s">
        <v>52</v>
      </c>
      <c r="H8" s="9">
        <v>0.78</v>
      </c>
      <c r="I8" s="21"/>
    </row>
    <row r="9" spans="1:9" ht="26.25" thickTop="1">
      <c r="A9" t="s">
        <v>34</v>
      </c>
      <c r="B9" s="28">
        <v>87791</v>
      </c>
      <c r="D9" t="s">
        <v>40</v>
      </c>
      <c r="G9" s="15" t="s">
        <v>51</v>
      </c>
      <c r="H9" s="10">
        <f>1-H7</f>
        <v>0.47</v>
      </c>
      <c r="I9" s="22" t="s">
        <v>56</v>
      </c>
    </row>
    <row r="10" spans="7:9" ht="12.75">
      <c r="G10" s="15" t="s">
        <v>50</v>
      </c>
      <c r="H10" s="10">
        <f>1-H8</f>
        <v>0.21999999999999997</v>
      </c>
      <c r="I10" s="22"/>
    </row>
    <row r="11" spans="1:8" ht="13.5" thickBot="1">
      <c r="A11" s="19" t="s">
        <v>57</v>
      </c>
      <c r="B11" s="19"/>
      <c r="C11" s="19"/>
      <c r="D11" s="19"/>
      <c r="H11" s="7"/>
    </row>
    <row r="12" spans="2:8" ht="13.5" thickTop="1">
      <c r="B12" t="s">
        <v>5</v>
      </c>
      <c r="C12">
        <f aca="true" t="shared" si="0" ref="C12:C18">B3-B2</f>
        <v>9956</v>
      </c>
      <c r="H12" s="7"/>
    </row>
    <row r="13" spans="2:8" ht="12.75">
      <c r="B13" t="s">
        <v>6</v>
      </c>
      <c r="C13">
        <f t="shared" si="0"/>
        <v>10220</v>
      </c>
      <c r="H13" s="7"/>
    </row>
    <row r="14" spans="2:8" ht="12.75">
      <c r="B14" t="s">
        <v>7</v>
      </c>
      <c r="C14">
        <f t="shared" si="0"/>
        <v>11622</v>
      </c>
      <c r="H14" s="7"/>
    </row>
    <row r="15" spans="2:8" ht="12.75">
      <c r="B15" t="s">
        <v>8</v>
      </c>
      <c r="C15">
        <f t="shared" si="0"/>
        <v>10751</v>
      </c>
      <c r="H15" s="7"/>
    </row>
    <row r="16" spans="2:3" ht="12.75">
      <c r="B16" t="s">
        <v>35</v>
      </c>
      <c r="C16">
        <f t="shared" si="0"/>
        <v>9667</v>
      </c>
    </row>
    <row r="17" spans="2:3" ht="12.75">
      <c r="B17" t="s">
        <v>36</v>
      </c>
      <c r="C17">
        <f t="shared" si="0"/>
        <v>10714</v>
      </c>
    </row>
    <row r="18" spans="2:3" ht="12.75">
      <c r="B18" t="s">
        <v>37</v>
      </c>
      <c r="C18">
        <f t="shared" si="0"/>
        <v>11811</v>
      </c>
    </row>
    <row r="20" spans="4:13" ht="13.5" thickBot="1">
      <c r="D20" s="11" t="s">
        <v>43</v>
      </c>
      <c r="E20" s="11"/>
      <c r="F20" s="11" t="s">
        <v>25</v>
      </c>
      <c r="G20" s="11" t="s">
        <v>26</v>
      </c>
      <c r="H20" s="12"/>
      <c r="I20" s="12" t="s">
        <v>41</v>
      </c>
      <c r="J20" s="12" t="s">
        <v>42</v>
      </c>
      <c r="K20" s="6"/>
      <c r="L20" s="6"/>
      <c r="M20" s="6"/>
    </row>
    <row r="21" spans="3:13" ht="13.5" thickTop="1">
      <c r="C21" s="24" t="s">
        <v>59</v>
      </c>
      <c r="D21" s="1" t="s">
        <v>9</v>
      </c>
      <c r="F21" s="4">
        <f>B2-30</f>
        <v>13020</v>
      </c>
      <c r="G21" s="4">
        <f>B2+30</f>
        <v>13080</v>
      </c>
      <c r="I21" s="4">
        <f>G21-F21</f>
        <v>60</v>
      </c>
      <c r="J21">
        <f>I21/60</f>
        <v>1</v>
      </c>
      <c r="L21" s="3" t="s">
        <v>0</v>
      </c>
      <c r="M21" t="s">
        <v>44</v>
      </c>
    </row>
    <row r="22" spans="3:12" ht="12.75">
      <c r="C22" s="24"/>
      <c r="D22" s="1" t="s">
        <v>10</v>
      </c>
      <c r="F22" s="4">
        <f aca="true" t="shared" si="1" ref="F22:F41">G21</f>
        <v>13080</v>
      </c>
      <c r="G22" s="4">
        <f>B2+(H7*C12)</f>
        <v>18326.68</v>
      </c>
      <c r="I22" s="4">
        <f aca="true" t="shared" si="2" ref="I22:I41">G22-F22</f>
        <v>5246.68</v>
      </c>
      <c r="J22">
        <f aca="true" t="shared" si="3" ref="J22:J41">I22/60</f>
        <v>87.44466666666668</v>
      </c>
      <c r="L22" s="16"/>
    </row>
    <row r="23" spans="3:12" ht="12.75">
      <c r="C23" s="24"/>
      <c r="D23" s="1" t="s">
        <v>11</v>
      </c>
      <c r="F23" s="4">
        <f t="shared" si="1"/>
        <v>18326.68</v>
      </c>
      <c r="G23" s="4">
        <f>B2+(H8*C12)</f>
        <v>20815.68</v>
      </c>
      <c r="I23" s="4">
        <f t="shared" si="2"/>
        <v>2489</v>
      </c>
      <c r="J23">
        <f t="shared" si="3"/>
        <v>41.483333333333334</v>
      </c>
      <c r="L23" s="16"/>
    </row>
    <row r="24" spans="3:12" ht="12.75">
      <c r="C24" s="24"/>
      <c r="D24" s="1" t="s">
        <v>12</v>
      </c>
      <c r="F24" s="4">
        <f t="shared" si="1"/>
        <v>20815.68</v>
      </c>
      <c r="G24" s="4">
        <f>B3-30</f>
        <v>22976</v>
      </c>
      <c r="I24" s="4">
        <f t="shared" si="2"/>
        <v>2160.3199999999997</v>
      </c>
      <c r="J24">
        <f t="shared" si="3"/>
        <v>36.005333333333326</v>
      </c>
      <c r="L24" s="16"/>
    </row>
    <row r="25" spans="3:13" ht="12.75">
      <c r="C25" s="24"/>
      <c r="D25" s="1" t="s">
        <v>13</v>
      </c>
      <c r="F25" s="4">
        <f t="shared" si="1"/>
        <v>22976</v>
      </c>
      <c r="G25" s="4">
        <f>B3+30</f>
        <v>23036</v>
      </c>
      <c r="I25" s="4">
        <f t="shared" si="2"/>
        <v>60</v>
      </c>
      <c r="J25">
        <f t="shared" si="3"/>
        <v>1</v>
      </c>
      <c r="L25" s="16" t="s">
        <v>1</v>
      </c>
      <c r="M25" t="s">
        <v>47</v>
      </c>
    </row>
    <row r="26" spans="3:12" ht="12.75">
      <c r="C26" s="24"/>
      <c r="D26" s="1" t="s">
        <v>14</v>
      </c>
      <c r="F26" s="4">
        <f t="shared" si="1"/>
        <v>23036</v>
      </c>
      <c r="G26" s="4">
        <f>B3+(H10*C13)</f>
        <v>25254.4</v>
      </c>
      <c r="I26" s="4">
        <f t="shared" si="2"/>
        <v>2218.4000000000015</v>
      </c>
      <c r="J26">
        <f t="shared" si="3"/>
        <v>36.97333333333336</v>
      </c>
      <c r="L26" s="16"/>
    </row>
    <row r="27" spans="3:12" ht="12.75">
      <c r="C27" s="24"/>
      <c r="D27" s="1" t="s">
        <v>15</v>
      </c>
      <c r="F27" s="4">
        <f t="shared" si="1"/>
        <v>25254.4</v>
      </c>
      <c r="G27" s="4">
        <f>B3+(H9*C13)</f>
        <v>27809.4</v>
      </c>
      <c r="I27" s="4">
        <f t="shared" si="2"/>
        <v>2555</v>
      </c>
      <c r="J27">
        <f t="shared" si="3"/>
        <v>42.583333333333336</v>
      </c>
      <c r="L27" s="16"/>
    </row>
    <row r="28" spans="3:12" ht="12.75">
      <c r="C28" s="24"/>
      <c r="D28" s="1" t="s">
        <v>16</v>
      </c>
      <c r="F28" s="4">
        <f t="shared" si="1"/>
        <v>27809.4</v>
      </c>
      <c r="G28" s="4">
        <f>B4-30</f>
        <v>33196</v>
      </c>
      <c r="I28" s="4">
        <f t="shared" si="2"/>
        <v>5386.5999999999985</v>
      </c>
      <c r="J28">
        <f t="shared" si="3"/>
        <v>89.77666666666664</v>
      </c>
      <c r="L28" s="16"/>
    </row>
    <row r="29" spans="3:13" ht="12.75">
      <c r="C29" s="24"/>
      <c r="D29" s="1" t="s">
        <v>17</v>
      </c>
      <c r="F29" s="4">
        <f t="shared" si="1"/>
        <v>33196</v>
      </c>
      <c r="G29" s="4">
        <f>B4+30</f>
        <v>33256</v>
      </c>
      <c r="I29" s="4">
        <f t="shared" si="2"/>
        <v>60</v>
      </c>
      <c r="J29">
        <f t="shared" si="3"/>
        <v>1</v>
      </c>
      <c r="L29" s="16" t="s">
        <v>2</v>
      </c>
      <c r="M29" t="s">
        <v>45</v>
      </c>
    </row>
    <row r="30" spans="3:12" ht="12.75">
      <c r="C30" s="24"/>
      <c r="D30" s="1" t="s">
        <v>18</v>
      </c>
      <c r="F30" s="4">
        <f t="shared" si="1"/>
        <v>33256</v>
      </c>
      <c r="G30" s="4">
        <f>B4+(H7*C14)</f>
        <v>39385.66</v>
      </c>
      <c r="I30" s="4">
        <f t="shared" si="2"/>
        <v>6129.6600000000035</v>
      </c>
      <c r="J30">
        <f t="shared" si="3"/>
        <v>102.16100000000006</v>
      </c>
      <c r="L30" s="16"/>
    </row>
    <row r="31" spans="3:12" ht="12.75">
      <c r="C31" s="24"/>
      <c r="D31" s="1" t="s">
        <v>19</v>
      </c>
      <c r="F31" s="4">
        <f t="shared" si="1"/>
        <v>39385.66</v>
      </c>
      <c r="G31" s="4">
        <f>B4+(H8*C14)</f>
        <v>42291.16</v>
      </c>
      <c r="I31" s="4">
        <f t="shared" si="2"/>
        <v>2905.5</v>
      </c>
      <c r="J31">
        <f t="shared" si="3"/>
        <v>48.425</v>
      </c>
      <c r="L31" s="16"/>
    </row>
    <row r="32" spans="3:12" ht="12.75">
      <c r="C32" s="24"/>
      <c r="D32" s="1" t="s">
        <v>20</v>
      </c>
      <c r="F32" s="4">
        <f t="shared" si="1"/>
        <v>42291.16</v>
      </c>
      <c r="G32" s="4">
        <f>B5-30</f>
        <v>44818</v>
      </c>
      <c r="I32" s="4">
        <f t="shared" si="2"/>
        <v>2526.8399999999965</v>
      </c>
      <c r="J32">
        <f t="shared" si="3"/>
        <v>42.11399999999994</v>
      </c>
      <c r="L32" s="16"/>
    </row>
    <row r="33" spans="3:13" ht="12.75">
      <c r="C33" s="24"/>
      <c r="D33" s="1" t="s">
        <v>21</v>
      </c>
      <c r="F33" s="4">
        <f t="shared" si="1"/>
        <v>44818</v>
      </c>
      <c r="G33" s="4">
        <f>B5+30</f>
        <v>44878</v>
      </c>
      <c r="I33" s="4">
        <f t="shared" si="2"/>
        <v>60</v>
      </c>
      <c r="J33">
        <f t="shared" si="3"/>
        <v>1</v>
      </c>
      <c r="L33" s="16" t="s">
        <v>3</v>
      </c>
      <c r="M33" t="s">
        <v>46</v>
      </c>
    </row>
    <row r="34" spans="3:12" ht="12.75">
      <c r="C34" s="24"/>
      <c r="D34" s="1" t="s">
        <v>22</v>
      </c>
      <c r="F34" s="4">
        <f t="shared" si="1"/>
        <v>44878</v>
      </c>
      <c r="G34" s="4">
        <f>B5+(H10*C15)</f>
        <v>47213.22</v>
      </c>
      <c r="I34" s="4">
        <f t="shared" si="2"/>
        <v>2335.220000000001</v>
      </c>
      <c r="J34">
        <f t="shared" si="3"/>
        <v>38.92033333333335</v>
      </c>
      <c r="L34" s="16"/>
    </row>
    <row r="35" spans="3:12" ht="12.75">
      <c r="C35" s="24"/>
      <c r="D35" s="1" t="s">
        <v>23</v>
      </c>
      <c r="F35" s="4">
        <f t="shared" si="1"/>
        <v>47213.22</v>
      </c>
      <c r="G35" s="4">
        <f>B5+(H9*C15)</f>
        <v>49900.97</v>
      </c>
      <c r="I35" s="4">
        <f t="shared" si="2"/>
        <v>2687.75</v>
      </c>
      <c r="J35">
        <f t="shared" si="3"/>
        <v>44.795833333333334</v>
      </c>
      <c r="L35" s="16"/>
    </row>
    <row r="36" spans="3:14" ht="13.5" thickBot="1">
      <c r="C36" s="25"/>
      <c r="D36" s="1" t="s">
        <v>24</v>
      </c>
      <c r="F36" s="4">
        <f t="shared" si="1"/>
        <v>49900.97</v>
      </c>
      <c r="G36" s="4">
        <f>B6-30</f>
        <v>55569</v>
      </c>
      <c r="I36" s="4">
        <f t="shared" si="2"/>
        <v>5668.029999999999</v>
      </c>
      <c r="J36">
        <f t="shared" si="3"/>
        <v>94.46716666666664</v>
      </c>
      <c r="L36" s="6"/>
      <c r="M36" s="6"/>
      <c r="N36" s="6"/>
    </row>
    <row r="37" spans="3:13" ht="13.5" thickTop="1">
      <c r="C37" s="17" t="s">
        <v>60</v>
      </c>
      <c r="D37" s="2" t="s">
        <v>9</v>
      </c>
      <c r="E37" s="3"/>
      <c r="F37" s="5">
        <f t="shared" si="1"/>
        <v>55569</v>
      </c>
      <c r="G37" s="5">
        <f>B6+30</f>
        <v>55629</v>
      </c>
      <c r="H37" s="3"/>
      <c r="I37" s="5">
        <f t="shared" si="2"/>
        <v>60</v>
      </c>
      <c r="J37" s="3">
        <f t="shared" si="3"/>
        <v>1</v>
      </c>
      <c r="K37" s="3"/>
      <c r="L37" t="s">
        <v>4</v>
      </c>
      <c r="M37" t="s">
        <v>48</v>
      </c>
    </row>
    <row r="38" spans="3:10" ht="12.75">
      <c r="C38" s="18"/>
      <c r="D38" s="1" t="s">
        <v>10</v>
      </c>
      <c r="F38" s="4">
        <f t="shared" si="1"/>
        <v>55629</v>
      </c>
      <c r="G38" s="4">
        <f>B6+(H7*C16)</f>
        <v>60722.51</v>
      </c>
      <c r="I38" s="4">
        <f t="shared" si="2"/>
        <v>5093.510000000002</v>
      </c>
      <c r="J38">
        <f t="shared" si="3"/>
        <v>84.89183333333337</v>
      </c>
    </row>
    <row r="39" spans="3:10" ht="12.75">
      <c r="C39" s="18"/>
      <c r="D39" s="1" t="s">
        <v>11</v>
      </c>
      <c r="F39" s="4">
        <f t="shared" si="1"/>
        <v>60722.51</v>
      </c>
      <c r="G39" s="4">
        <f>B6+(H8*C16)</f>
        <v>63139.26</v>
      </c>
      <c r="I39" s="4">
        <f t="shared" si="2"/>
        <v>2416.75</v>
      </c>
      <c r="J39">
        <f t="shared" si="3"/>
        <v>40.27916666666667</v>
      </c>
    </row>
    <row r="40" spans="3:10" ht="12.75">
      <c r="C40" s="18"/>
      <c r="D40" s="1" t="s">
        <v>12</v>
      </c>
      <c r="F40" s="4">
        <f t="shared" si="1"/>
        <v>63139.26</v>
      </c>
      <c r="G40" s="4">
        <f>B7-30</f>
        <v>65236</v>
      </c>
      <c r="I40" s="4">
        <f t="shared" si="2"/>
        <v>2096.739999999998</v>
      </c>
      <c r="J40">
        <f t="shared" si="3"/>
        <v>34.94566666666663</v>
      </c>
    </row>
    <row r="41" spans="3:13" ht="12.75">
      <c r="C41" s="18"/>
      <c r="D41" s="1" t="s">
        <v>13</v>
      </c>
      <c r="F41" s="4">
        <f t="shared" si="1"/>
        <v>65236</v>
      </c>
      <c r="G41" s="4">
        <f>B7+30</f>
        <v>65296</v>
      </c>
      <c r="I41" s="4">
        <f t="shared" si="2"/>
        <v>60</v>
      </c>
      <c r="J41">
        <f t="shared" si="3"/>
        <v>1</v>
      </c>
      <c r="L41" t="s">
        <v>32</v>
      </c>
      <c r="M41" t="s">
        <v>49</v>
      </c>
    </row>
    <row r="42" ht="12.75">
      <c r="C42" s="18"/>
    </row>
    <row r="43" ht="12.75">
      <c r="C43" s="18"/>
    </row>
    <row r="44" ht="12.75">
      <c r="C44" s="18"/>
    </row>
    <row r="45" ht="12.75">
      <c r="C45" s="18"/>
    </row>
    <row r="46" ht="12.75">
      <c r="C46" s="18"/>
    </row>
  </sheetData>
  <mergeCells count="7">
    <mergeCell ref="C37:C46"/>
    <mergeCell ref="A1:E1"/>
    <mergeCell ref="I7:I8"/>
    <mergeCell ref="I9:I10"/>
    <mergeCell ref="G5:I5"/>
    <mergeCell ref="C21:C36"/>
    <mergeCell ref="A11:D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AstroMiK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</dc:creator>
  <cp:keywords/>
  <dc:description/>
  <cp:lastModifiedBy>MiK</cp:lastModifiedBy>
  <dcterms:created xsi:type="dcterms:W3CDTF">2016-01-16T10:17:58Z</dcterms:created>
  <dcterms:modified xsi:type="dcterms:W3CDTF">2016-01-23T17:01:26Z</dcterms:modified>
  <cp:category/>
  <cp:version/>
  <cp:contentType/>
  <cp:contentStatus/>
</cp:coreProperties>
</file>